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927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  <c r="P56" i="1"/>
  <c r="O56" i="1"/>
  <c r="Q55" i="1"/>
  <c r="P55" i="1"/>
  <c r="O55" i="1"/>
  <c r="N55" i="1"/>
  <c r="M55" i="1"/>
  <c r="L55" i="1"/>
  <c r="Q39" i="1"/>
  <c r="P39" i="1"/>
  <c r="O39" i="1"/>
  <c r="N39" i="1"/>
  <c r="M39" i="1"/>
  <c r="L39" i="1"/>
  <c r="N56" i="1" l="1"/>
  <c r="M56" i="1"/>
  <c r="L56" i="1"/>
  <c r="L62" i="1" s="1"/>
  <c r="I44" i="1"/>
  <c r="I19" i="1"/>
  <c r="H19" i="1"/>
  <c r="H15" i="1"/>
  <c r="I15" i="1"/>
  <c r="H10" i="1"/>
  <c r="I10" i="1"/>
  <c r="I22" i="1" l="1"/>
  <c r="H22" i="1"/>
  <c r="I52" i="1"/>
  <c r="I48" i="1"/>
  <c r="I55" i="1" s="1"/>
  <c r="H48" i="1"/>
  <c r="H52" i="1"/>
  <c r="H44" i="1"/>
  <c r="G19" i="1"/>
  <c r="G15" i="1"/>
  <c r="G10" i="1"/>
  <c r="G52" i="1"/>
  <c r="G48" i="1"/>
  <c r="G44" i="1"/>
  <c r="H55" i="1" l="1"/>
  <c r="G55" i="1"/>
  <c r="G22" i="1"/>
  <c r="C44" i="1"/>
  <c r="D44" i="1"/>
  <c r="E44" i="1"/>
  <c r="F44" i="1"/>
  <c r="C48" i="1"/>
  <c r="D48" i="1"/>
  <c r="E48" i="1"/>
  <c r="F48" i="1"/>
  <c r="C52" i="1"/>
  <c r="C55" i="1" s="1"/>
  <c r="D52" i="1"/>
  <c r="E52" i="1"/>
  <c r="F52" i="1"/>
  <c r="D55" i="1" l="1"/>
  <c r="E55" i="1"/>
  <c r="F55" i="1"/>
  <c r="F19" i="1"/>
  <c r="F15" i="1"/>
  <c r="F10" i="1"/>
  <c r="D10" i="1"/>
  <c r="D15" i="1"/>
  <c r="D19" i="1"/>
  <c r="F22" i="1" l="1"/>
  <c r="D22" i="1"/>
  <c r="E19" i="1"/>
  <c r="E15" i="1"/>
  <c r="E10" i="1"/>
  <c r="C19" i="1"/>
  <c r="C15" i="1"/>
  <c r="C10" i="1"/>
  <c r="E22" i="1" l="1"/>
  <c r="C22" i="1"/>
</calcChain>
</file>

<file path=xl/sharedStrings.xml><?xml version="1.0" encoding="utf-8"?>
<sst xmlns="http://schemas.openxmlformats.org/spreadsheetml/2006/main" count="83" uniqueCount="66">
  <si>
    <t xml:space="preserve">Príjmy </t>
  </si>
  <si>
    <t>Rok 2020</t>
  </si>
  <si>
    <t>BEŽNÉ PRÍJMY</t>
  </si>
  <si>
    <t>100</t>
  </si>
  <si>
    <t>Daňové príjmy</t>
  </si>
  <si>
    <t>Nedaňové príjmy</t>
  </si>
  <si>
    <t>Tuzemské bežné granty a transfery</t>
  </si>
  <si>
    <t xml:space="preserve">SPOLU Bežné príjmy </t>
  </si>
  <si>
    <t>KAPITÁLOVÉ PRÍJMY</t>
  </si>
  <si>
    <t>SPOLU Kapitálové príjmy</t>
  </si>
  <si>
    <t>FINANČNÉ OPERÁCIE</t>
  </si>
  <si>
    <t>Príjmy  z transakcií s finan.aktívami a pasívami</t>
  </si>
  <si>
    <t>SPOLU Finančné operácie</t>
  </si>
  <si>
    <t>PRÍJMY A FINANČNÉ OPERÁCIE CELKOM</t>
  </si>
  <si>
    <t>Výdavky</t>
  </si>
  <si>
    <t>BEŽNÉ VÝDAVKY</t>
  </si>
  <si>
    <t>610</t>
  </si>
  <si>
    <t>Mzdy,platy,služobné príjmy a ost.osobné vyr.</t>
  </si>
  <si>
    <t>Poistné a príspevok do poisťovní</t>
  </si>
  <si>
    <t>Tovary a služby</t>
  </si>
  <si>
    <t>Bežné transfery</t>
  </si>
  <si>
    <t>Splácanie úrokov v tuzemsku</t>
  </si>
  <si>
    <t>SPOLU Bežné výdavky</t>
  </si>
  <si>
    <t>KAPITÁLOVÉ VÝDAVKY</t>
  </si>
  <si>
    <t>Obstaranie kapitálových aktív</t>
  </si>
  <si>
    <t>SPOLU Kapitálové výdavky</t>
  </si>
  <si>
    <t>Výdavky  z transakcií s finan.aktívami a pasívami</t>
  </si>
  <si>
    <t>VÝDAVKY A FINANČNÉ OPERÁCIE CELKOM</t>
  </si>
  <si>
    <t>Skutočnosť 2017</t>
  </si>
  <si>
    <t>Rok 2021</t>
  </si>
  <si>
    <t>Rok 2022</t>
  </si>
  <si>
    <t>Skutočnosť 2018</t>
  </si>
  <si>
    <t>Rozpočet  2019</t>
  </si>
  <si>
    <t>Očakávané plnenie 2019</t>
  </si>
  <si>
    <t>Schválené 12.12.2019</t>
  </si>
  <si>
    <t>Programový rozpočet obce Oravské Veselé</t>
  </si>
  <si>
    <t>2020-KV</t>
  </si>
  <si>
    <t>2021-KV</t>
  </si>
  <si>
    <t>2022-KV</t>
  </si>
  <si>
    <t xml:space="preserve"> </t>
  </si>
  <si>
    <t>Bežné príjmy spolu:</t>
  </si>
  <si>
    <t>Kapitálové príjmy spolu:</t>
  </si>
  <si>
    <t>Príjmové finančné operácie</t>
  </si>
  <si>
    <t>Výdavky spolu:</t>
  </si>
  <si>
    <t xml:space="preserve">   z toho:</t>
  </si>
  <si>
    <t xml:space="preserve">        Program 1:   Plánovanie, manažment a kontrola</t>
  </si>
  <si>
    <t xml:space="preserve">        Program 2:   Propagácia a reklama</t>
  </si>
  <si>
    <t xml:space="preserve">        Program 3:   Interné služby</t>
  </si>
  <si>
    <t xml:space="preserve">        Program 4:   Služby občanom</t>
  </si>
  <si>
    <t xml:space="preserve">        Program 5:   Bezpečnosť, právo a poriadok</t>
  </si>
  <si>
    <t xml:space="preserve">        Program 6:   Odpadové hospodárstvo</t>
  </si>
  <si>
    <t xml:space="preserve">        Program 7:   Komunikácie</t>
  </si>
  <si>
    <t xml:space="preserve">        Program 8:   Vzdelávanie</t>
  </si>
  <si>
    <t xml:space="preserve">        Program 9:   Šport</t>
  </si>
  <si>
    <t xml:space="preserve">        Program 10: Kultúra</t>
  </si>
  <si>
    <t xml:space="preserve">        Program 11: Prostredie pre život</t>
  </si>
  <si>
    <t xml:space="preserve">        Program 12: Sociálne služby</t>
  </si>
  <si>
    <t xml:space="preserve">        Program 13 : Administratíva</t>
  </si>
  <si>
    <t>PRÍJMY SPOLU (bežné + kapitálové):</t>
  </si>
  <si>
    <t>VÝDAVKY SPOLU (bežné + kapitálové):</t>
  </si>
  <si>
    <t>Vlastné príjmy Základnej školy</t>
  </si>
  <si>
    <t xml:space="preserve">        Program 8:   Vzdelávanie - originálne</t>
  </si>
  <si>
    <t xml:space="preserve">        Program 8:   Vzdelávanie - normatív</t>
  </si>
  <si>
    <t>Prebytok</t>
  </si>
  <si>
    <t xml:space="preserve">                                         OBEC ORAVSKÉ VESELÉ -  Rozpočet  na roky 2020-2022</t>
  </si>
  <si>
    <t xml:space="preserve">                                         OBEC ORAVSKÉ VESELÉ - Rozpočet na roky 2020-2022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</si>
</sst>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€&quot;_-;\-* #,##0\ &quot;€&quot;_-;_-* &quot;-&quot;\ &quot;€&quot;_-;_-@_-"/>
    <numFmt numFmtId="164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00B0F0"/>
        <bgColor indexed="44"/>
      </patternFill>
    </fill>
    <fill>
      <patternFill patternType="solid">
        <fgColor rgb="FF00B0F0"/>
        <bgColor indexed="35"/>
      </patternFill>
    </fill>
    <fill>
      <patternFill patternType="solid">
        <fgColor theme="7" tint="0.39997558519241921"/>
        <bgColor indexed="44"/>
      </patternFill>
    </fill>
    <fill>
      <patternFill patternType="solid">
        <fgColor theme="7" tint="0.39997558519241921"/>
        <bgColor indexed="35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1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center"/>
    </xf>
    <xf numFmtId="0" fontId="1" fillId="0" borderId="2" xfId="1" applyFont="1" applyFill="1" applyBorder="1"/>
    <xf numFmtId="0" fontId="3" fillId="0" borderId="2" xfId="1" applyFont="1" applyFill="1" applyBorder="1" applyAlignment="1">
      <alignment horizontal="center"/>
    </xf>
    <xf numFmtId="0" fontId="4" fillId="0" borderId="2" xfId="1" applyFont="1" applyBorder="1"/>
    <xf numFmtId="0" fontId="4" fillId="0" borderId="3" xfId="1" applyFont="1" applyBorder="1"/>
    <xf numFmtId="0" fontId="1" fillId="0" borderId="2" xfId="1" applyFont="1" applyBorder="1"/>
    <xf numFmtId="0" fontId="1" fillId="0" borderId="4" xfId="1" applyFont="1" applyBorder="1"/>
    <xf numFmtId="0" fontId="1" fillId="0" borderId="5" xfId="1" applyFont="1" applyFill="1" applyBorder="1" applyAlignment="1">
      <alignment horizontal="left"/>
    </xf>
    <xf numFmtId="0" fontId="1" fillId="0" borderId="6" xfId="1" applyFont="1" applyFill="1" applyBorder="1"/>
    <xf numFmtId="0" fontId="4" fillId="0" borderId="6" xfId="1" applyFont="1" applyBorder="1"/>
    <xf numFmtId="0" fontId="4" fillId="0" borderId="7" xfId="1" applyFont="1" applyBorder="1"/>
    <xf numFmtId="0" fontId="1" fillId="0" borderId="6" xfId="1" applyFont="1" applyBorder="1"/>
    <xf numFmtId="0" fontId="1" fillId="0" borderId="8" xfId="1" applyFont="1" applyBorder="1"/>
    <xf numFmtId="3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9" xfId="1" applyFont="1" applyBorder="1"/>
    <xf numFmtId="0" fontId="4" fillId="0" borderId="10" xfId="1" applyFont="1" applyBorder="1"/>
    <xf numFmtId="0" fontId="1" fillId="0" borderId="0" xfId="1" applyFont="1"/>
    <xf numFmtId="0" fontId="3" fillId="2" borderId="1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3" fillId="2" borderId="13" xfId="1" applyFont="1" applyFill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left"/>
    </xf>
    <xf numFmtId="0" fontId="4" fillId="0" borderId="13" xfId="1" applyFont="1" applyFill="1" applyBorder="1"/>
    <xf numFmtId="0" fontId="4" fillId="0" borderId="13" xfId="1" applyFont="1" applyBorder="1"/>
    <xf numFmtId="0" fontId="3" fillId="4" borderId="15" xfId="1" applyFont="1" applyFill="1" applyBorder="1" applyAlignment="1">
      <alignment horizontal="left"/>
    </xf>
    <xf numFmtId="0" fontId="4" fillId="4" borderId="13" xfId="1" applyFont="1" applyFill="1" applyBorder="1"/>
    <xf numFmtId="164" fontId="3" fillId="5" borderId="13" xfId="1" applyNumberFormat="1" applyFont="1" applyFill="1" applyBorder="1"/>
    <xf numFmtId="49" fontId="4" fillId="0" borderId="13" xfId="1" applyNumberFormat="1" applyFont="1" applyFill="1" applyBorder="1" applyAlignment="1">
      <alignment horizontal="left"/>
    </xf>
    <xf numFmtId="164" fontId="4" fillId="0" borderId="13" xfId="1" applyNumberFormat="1" applyFont="1" applyFill="1" applyBorder="1"/>
    <xf numFmtId="0" fontId="4" fillId="0" borderId="13" xfId="1" applyFont="1" applyFill="1" applyBorder="1" applyAlignment="1">
      <alignment horizontal="left"/>
    </xf>
    <xf numFmtId="164" fontId="4" fillId="0" borderId="13" xfId="1" applyNumberFormat="1" applyFont="1" applyBorder="1"/>
    <xf numFmtId="0" fontId="3" fillId="6" borderId="13" xfId="1" applyFont="1" applyFill="1" applyBorder="1" applyAlignment="1">
      <alignment horizontal="left"/>
    </xf>
    <xf numFmtId="0" fontId="3" fillId="6" borderId="13" xfId="1" applyFont="1" applyFill="1" applyBorder="1"/>
    <xf numFmtId="164" fontId="3" fillId="7" borderId="13" xfId="1" applyNumberFormat="1" applyFont="1" applyFill="1" applyBorder="1"/>
    <xf numFmtId="0" fontId="3" fillId="4" borderId="13" xfId="1" applyFont="1" applyFill="1" applyBorder="1" applyAlignment="1">
      <alignment horizontal="left"/>
    </xf>
    <xf numFmtId="0" fontId="3" fillId="4" borderId="13" xfId="1" applyFont="1" applyFill="1" applyBorder="1"/>
    <xf numFmtId="3" fontId="4" fillId="0" borderId="13" xfId="1" applyNumberFormat="1" applyFont="1" applyFill="1" applyBorder="1" applyAlignment="1">
      <alignment horizontal="left"/>
    </xf>
    <xf numFmtId="3" fontId="4" fillId="8" borderId="13" xfId="1" applyNumberFormat="1" applyFont="1" applyFill="1" applyBorder="1" applyAlignment="1">
      <alignment horizontal="left"/>
    </xf>
    <xf numFmtId="0" fontId="4" fillId="8" borderId="13" xfId="1" applyFont="1" applyFill="1" applyBorder="1"/>
    <xf numFmtId="164" fontId="4" fillId="8" borderId="13" xfId="1" applyNumberFormat="1" applyFont="1" applyFill="1" applyBorder="1"/>
    <xf numFmtId="3" fontId="4" fillId="9" borderId="13" xfId="1" applyNumberFormat="1" applyFont="1" applyFill="1" applyBorder="1" applyAlignment="1">
      <alignment horizontal="left"/>
    </xf>
    <xf numFmtId="0" fontId="3" fillId="9" borderId="13" xfId="1" applyFont="1" applyFill="1" applyBorder="1"/>
    <xf numFmtId="164" fontId="3" fillId="9" borderId="13" xfId="1" applyNumberFormat="1" applyFont="1" applyFill="1" applyBorder="1"/>
    <xf numFmtId="3" fontId="4" fillId="10" borderId="13" xfId="1" applyNumberFormat="1" applyFont="1" applyFill="1" applyBorder="1" applyAlignment="1">
      <alignment horizontal="left"/>
    </xf>
    <xf numFmtId="0" fontId="3" fillId="10" borderId="13" xfId="1" applyFont="1" applyFill="1" applyBorder="1"/>
    <xf numFmtId="164" fontId="3" fillId="10" borderId="13" xfId="1" applyNumberFormat="1" applyFont="1" applyFill="1" applyBorder="1"/>
    <xf numFmtId="0" fontId="0" fillId="0" borderId="13" xfId="0" applyBorder="1"/>
    <xf numFmtId="0" fontId="3" fillId="8" borderId="13" xfId="1" applyFont="1" applyFill="1" applyBorder="1"/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14" fontId="6" fillId="0" borderId="17" xfId="0" applyNumberFormat="1" applyFont="1" applyBorder="1" applyAlignment="1">
      <alignment horizontal="center"/>
    </xf>
    <xf numFmtId="0" fontId="5" fillId="0" borderId="13" xfId="0" applyFont="1" applyBorder="1"/>
    <xf numFmtId="3" fontId="5" fillId="0" borderId="13" xfId="0" applyNumberFormat="1" applyFont="1" applyBorder="1"/>
    <xf numFmtId="164" fontId="3" fillId="0" borderId="13" xfId="0" applyNumberFormat="1" applyFont="1" applyFill="1" applyBorder="1"/>
    <xf numFmtId="4" fontId="5" fillId="0" borderId="18" xfId="0" applyNumberFormat="1" applyFont="1" applyBorder="1"/>
    <xf numFmtId="4" fontId="5" fillId="0" borderId="13" xfId="0" applyNumberFormat="1" applyFont="1" applyBorder="1"/>
    <xf numFmtId="4" fontId="5" fillId="0" borderId="17" xfId="0" applyNumberFormat="1" applyFont="1" applyBorder="1"/>
    <xf numFmtId="4" fontId="3" fillId="0" borderId="13" xfId="0" applyNumberFormat="1" applyFont="1" applyBorder="1"/>
    <xf numFmtId="0" fontId="6" fillId="0" borderId="13" xfId="0" applyFont="1" applyBorder="1"/>
    <xf numFmtId="0" fontId="6" fillId="0" borderId="17" xfId="0" applyFont="1" applyBorder="1"/>
    <xf numFmtId="3" fontId="6" fillId="0" borderId="13" xfId="0" applyNumberFormat="1" applyFont="1" applyBorder="1"/>
    <xf numFmtId="3" fontId="6" fillId="0" borderId="17" xfId="0" applyNumberFormat="1" applyFont="1" applyBorder="1"/>
    <xf numFmtId="4" fontId="6" fillId="0" borderId="13" xfId="0" applyNumberFormat="1" applyFont="1" applyBorder="1"/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/>
    <xf numFmtId="4" fontId="5" fillId="10" borderId="13" xfId="0" applyNumberFormat="1" applyFont="1" applyFill="1" applyBorder="1"/>
    <xf numFmtId="4" fontId="5" fillId="0" borderId="13" xfId="0" applyNumberFormat="1" applyFont="1" applyBorder="1" applyAlignment="1">
      <alignment horizontal="right"/>
    </xf>
    <xf numFmtId="2" fontId="6" fillId="0" borderId="13" xfId="0" applyNumberFormat="1" applyFont="1" applyBorder="1"/>
    <xf numFmtId="2" fontId="6" fillId="0" borderId="20" xfId="0" applyNumberFormat="1" applyFont="1" applyBorder="1"/>
    <xf numFmtId="3" fontId="5" fillId="0" borderId="20" xfId="0" applyNumberFormat="1" applyFont="1" applyBorder="1"/>
    <xf numFmtId="4" fontId="5" fillId="0" borderId="21" xfId="0" applyNumberFormat="1" applyFont="1" applyBorder="1"/>
    <xf numFmtId="2" fontId="6" fillId="0" borderId="22" xfId="0" applyNumberFormat="1" applyFont="1" applyBorder="1"/>
    <xf numFmtId="42" fontId="4" fillId="0" borderId="13" xfId="0" applyNumberFormat="1" applyFont="1" applyBorder="1"/>
    <xf numFmtId="0" fontId="7" fillId="10" borderId="13" xfId="0" applyFont="1" applyFill="1" applyBorder="1" applyAlignment="1">
      <alignment horizontal="left" indent="1"/>
    </xf>
    <xf numFmtId="164" fontId="5" fillId="10" borderId="13" xfId="0" applyNumberFormat="1" applyFont="1" applyFill="1" applyBorder="1"/>
    <xf numFmtId="0" fontId="5" fillId="10" borderId="16" xfId="0" applyFont="1" applyFill="1" applyBorder="1" applyAlignment="1">
      <alignment horizontal="center"/>
    </xf>
    <xf numFmtId="0" fontId="5" fillId="10" borderId="18" xfId="0" applyFont="1" applyFill="1" applyBorder="1" applyAlignment="1">
      <alignment horizontal="center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H30" sqref="H30"/>
    </sheetView>
  </sheetViews>
  <sheetFormatPr defaultRowHeight="15" x14ac:dyDescent="0.25"/>
  <cols>
    <col min="1" max="1" width="7.28515625" customWidth="1"/>
    <col min="2" max="2" width="33.140625" customWidth="1"/>
    <col min="3" max="3" width="11.7109375" customWidth="1"/>
    <col min="4" max="4" width="12.7109375" customWidth="1"/>
    <col min="5" max="6" width="11.140625" customWidth="1"/>
    <col min="7" max="7" width="11.42578125" customWidth="1"/>
    <col min="8" max="8" width="11.5703125" customWidth="1"/>
    <col min="9" max="9" width="12" customWidth="1"/>
    <col min="11" max="11" width="42.7109375" customWidth="1"/>
    <col min="12" max="12" width="11.7109375" customWidth="1"/>
    <col min="13" max="13" width="11.28515625" customWidth="1"/>
    <col min="14" max="14" width="11.85546875" customWidth="1"/>
    <col min="15" max="15" width="11.5703125" customWidth="1"/>
  </cols>
  <sheetData>
    <row r="1" spans="1:9" ht="15.75" x14ac:dyDescent="0.25">
      <c r="A1" s="1"/>
      <c r="B1" s="2" t="s">
        <v>64</v>
      </c>
      <c r="C1" s="3"/>
      <c r="D1" s="4"/>
      <c r="E1" s="5"/>
      <c r="F1" s="6"/>
      <c r="G1" s="7"/>
      <c r="H1" s="7"/>
      <c r="I1" s="8"/>
    </row>
    <row r="2" spans="1:9" ht="15.75" thickBot="1" x14ac:dyDescent="0.3">
      <c r="A2" s="9"/>
      <c r="B2" s="10"/>
      <c r="C2" s="10"/>
      <c r="D2" s="11"/>
      <c r="E2" s="11"/>
      <c r="F2" s="12"/>
      <c r="G2" s="13" t="s">
        <v>34</v>
      </c>
      <c r="H2" s="13"/>
      <c r="I2" s="14"/>
    </row>
    <row r="3" spans="1:9" ht="15.75" thickBot="1" x14ac:dyDescent="0.3">
      <c r="A3" s="15"/>
      <c r="B3" s="16"/>
      <c r="C3" s="16"/>
      <c r="D3" s="17"/>
      <c r="E3" s="17"/>
      <c r="F3" s="18"/>
      <c r="G3" s="19"/>
      <c r="H3" s="19"/>
      <c r="I3" s="19"/>
    </row>
    <row r="4" spans="1:9" ht="23.25" thickTop="1" x14ac:dyDescent="0.25">
      <c r="A4" s="20" t="s">
        <v>0</v>
      </c>
      <c r="B4" s="21"/>
      <c r="C4" s="22" t="s">
        <v>28</v>
      </c>
      <c r="D4" s="22" t="s">
        <v>31</v>
      </c>
      <c r="E4" s="22" t="s">
        <v>32</v>
      </c>
      <c r="F4" s="22" t="s">
        <v>33</v>
      </c>
      <c r="G4" s="23" t="s">
        <v>1</v>
      </c>
      <c r="H4" s="24" t="s">
        <v>29</v>
      </c>
      <c r="I4" s="24" t="s">
        <v>30</v>
      </c>
    </row>
    <row r="5" spans="1:9" x14ac:dyDescent="0.25">
      <c r="A5" s="25"/>
      <c r="B5" s="26"/>
      <c r="C5" s="27"/>
      <c r="D5" s="27"/>
      <c r="E5" s="26"/>
      <c r="F5" s="27"/>
      <c r="G5" s="26"/>
      <c r="H5" s="27"/>
      <c r="I5" s="27"/>
    </row>
    <row r="6" spans="1:9" x14ac:dyDescent="0.25">
      <c r="A6" s="28"/>
      <c r="B6" s="29" t="s">
        <v>2</v>
      </c>
      <c r="C6" s="30"/>
      <c r="D6" s="30"/>
      <c r="E6" s="30"/>
      <c r="F6" s="30"/>
      <c r="G6" s="30"/>
      <c r="H6" s="30"/>
      <c r="I6" s="30"/>
    </row>
    <row r="7" spans="1:9" x14ac:dyDescent="0.25">
      <c r="A7" s="31" t="s">
        <v>3</v>
      </c>
      <c r="B7" s="26" t="s">
        <v>4</v>
      </c>
      <c r="C7" s="32">
        <v>1028535.81</v>
      </c>
      <c r="D7" s="32">
        <v>1090574.3799999999</v>
      </c>
      <c r="E7" s="32">
        <v>1133250</v>
      </c>
      <c r="F7" s="32">
        <v>1166772.6000000001</v>
      </c>
      <c r="G7" s="32">
        <v>1181663</v>
      </c>
      <c r="H7" s="32">
        <v>1171663</v>
      </c>
      <c r="I7" s="32">
        <v>1171663</v>
      </c>
    </row>
    <row r="8" spans="1:9" x14ac:dyDescent="0.25">
      <c r="A8" s="33">
        <v>200</v>
      </c>
      <c r="B8" s="26" t="s">
        <v>5</v>
      </c>
      <c r="C8" s="34">
        <v>65947.520000000004</v>
      </c>
      <c r="D8" s="34">
        <v>59981.17</v>
      </c>
      <c r="E8" s="32">
        <v>75771</v>
      </c>
      <c r="F8" s="34">
        <v>94638.74</v>
      </c>
      <c r="G8" s="32">
        <v>82640</v>
      </c>
      <c r="H8" s="32">
        <v>82640</v>
      </c>
      <c r="I8" s="32">
        <v>82640</v>
      </c>
    </row>
    <row r="9" spans="1:9" x14ac:dyDescent="0.25">
      <c r="A9" s="33">
        <v>300</v>
      </c>
      <c r="B9" s="26" t="s">
        <v>6</v>
      </c>
      <c r="C9" s="34">
        <v>799915.42</v>
      </c>
      <c r="D9" s="34">
        <v>769970.11</v>
      </c>
      <c r="E9" s="32">
        <v>836076</v>
      </c>
      <c r="F9" s="34">
        <v>961966.91</v>
      </c>
      <c r="G9" s="32">
        <v>906401</v>
      </c>
      <c r="H9" s="32">
        <v>950751</v>
      </c>
      <c r="I9" s="32">
        <v>982751</v>
      </c>
    </row>
    <row r="10" spans="1:9" x14ac:dyDescent="0.25">
      <c r="A10" s="35"/>
      <c r="B10" s="36" t="s">
        <v>7</v>
      </c>
      <c r="C10" s="37">
        <f t="shared" ref="C10:D10" si="0">SUM(C7:C9)</f>
        <v>1894398.75</v>
      </c>
      <c r="D10" s="37">
        <f t="shared" si="0"/>
        <v>1920525.6599999997</v>
      </c>
      <c r="E10" s="37">
        <f t="shared" ref="E10:I10" si="1">SUM(E7:E9)</f>
        <v>2045097</v>
      </c>
      <c r="F10" s="37">
        <f t="shared" si="1"/>
        <v>2223378.25</v>
      </c>
      <c r="G10" s="37">
        <f t="shared" si="1"/>
        <v>2170704</v>
      </c>
      <c r="H10" s="37">
        <f t="shared" si="1"/>
        <v>2205054</v>
      </c>
      <c r="I10" s="37">
        <f t="shared" si="1"/>
        <v>2237054</v>
      </c>
    </row>
    <row r="11" spans="1:9" x14ac:dyDescent="0.25">
      <c r="A11" s="31"/>
      <c r="B11" s="26"/>
      <c r="C11" s="34"/>
      <c r="D11" s="34"/>
      <c r="E11" s="32"/>
      <c r="F11" s="34"/>
      <c r="G11" s="32"/>
      <c r="H11" s="32"/>
      <c r="I11" s="32"/>
    </row>
    <row r="12" spans="1:9" x14ac:dyDescent="0.25">
      <c r="A12" s="38"/>
      <c r="B12" s="39" t="s">
        <v>8</v>
      </c>
      <c r="C12" s="30"/>
      <c r="D12" s="30"/>
      <c r="E12" s="30"/>
      <c r="F12" s="30"/>
      <c r="G12" s="30"/>
      <c r="H12" s="30"/>
      <c r="I12" s="30"/>
    </row>
    <row r="13" spans="1:9" x14ac:dyDescent="0.25">
      <c r="A13" s="40">
        <v>200</v>
      </c>
      <c r="B13" s="26" t="s">
        <v>5</v>
      </c>
      <c r="C13" s="34">
        <v>454</v>
      </c>
      <c r="D13" s="34">
        <v>0</v>
      </c>
      <c r="E13" s="32">
        <v>0</v>
      </c>
      <c r="F13" s="34">
        <v>0</v>
      </c>
      <c r="G13" s="32">
        <v>0</v>
      </c>
      <c r="H13" s="32">
        <v>0</v>
      </c>
      <c r="I13" s="32">
        <v>0</v>
      </c>
    </row>
    <row r="14" spans="1:9" x14ac:dyDescent="0.25">
      <c r="A14" s="40">
        <v>300</v>
      </c>
      <c r="B14" s="26" t="s">
        <v>6</v>
      </c>
      <c r="C14" s="34">
        <v>29156.41</v>
      </c>
      <c r="D14" s="34">
        <v>210175.84</v>
      </c>
      <c r="E14" s="32">
        <v>0</v>
      </c>
      <c r="F14" s="34">
        <v>18000</v>
      </c>
      <c r="G14" s="32">
        <v>0</v>
      </c>
      <c r="H14" s="32">
        <v>0</v>
      </c>
      <c r="I14" s="32">
        <v>0</v>
      </c>
    </row>
    <row r="15" spans="1:9" x14ac:dyDescent="0.25">
      <c r="A15" s="35"/>
      <c r="B15" s="36" t="s">
        <v>9</v>
      </c>
      <c r="C15" s="37">
        <f>SUM(C13:C14)</f>
        <v>29610.41</v>
      </c>
      <c r="D15" s="37">
        <f>SUM(D13:D14)</f>
        <v>210175.84</v>
      </c>
      <c r="E15" s="37">
        <f>SUM(E13:E14)</f>
        <v>0</v>
      </c>
      <c r="F15" s="37">
        <f>SUM(F13:F14)</f>
        <v>18000</v>
      </c>
      <c r="G15" s="37">
        <f>SUM(G13:G14)</f>
        <v>0</v>
      </c>
      <c r="H15" s="37">
        <f t="shared" ref="H15:I15" si="2">SUM(H13:H14)</f>
        <v>0</v>
      </c>
      <c r="I15" s="37">
        <f t="shared" si="2"/>
        <v>0</v>
      </c>
    </row>
    <row r="16" spans="1:9" x14ac:dyDescent="0.25">
      <c r="A16" s="40"/>
      <c r="B16" s="26"/>
      <c r="C16" s="34"/>
      <c r="D16" s="34"/>
      <c r="E16" s="32"/>
      <c r="F16" s="34"/>
      <c r="G16" s="32"/>
      <c r="H16" s="32"/>
      <c r="I16" s="32"/>
    </row>
    <row r="17" spans="1:9" x14ac:dyDescent="0.25">
      <c r="A17" s="41"/>
      <c r="B17" s="42" t="s">
        <v>10</v>
      </c>
      <c r="C17" s="43"/>
      <c r="D17" s="43"/>
      <c r="E17" s="43"/>
      <c r="F17" s="43"/>
      <c r="G17" s="43"/>
      <c r="H17" s="43"/>
      <c r="I17" s="43"/>
    </row>
    <row r="18" spans="1:9" x14ac:dyDescent="0.25">
      <c r="A18" s="40">
        <v>400</v>
      </c>
      <c r="B18" s="26" t="s">
        <v>11</v>
      </c>
      <c r="C18" s="34">
        <v>181780.81</v>
      </c>
      <c r="D18" s="34">
        <v>376782.65</v>
      </c>
      <c r="E18" s="32">
        <v>30000</v>
      </c>
      <c r="F18" s="34">
        <v>210753.11</v>
      </c>
      <c r="G18" s="32">
        <v>130000</v>
      </c>
      <c r="H18" s="32">
        <v>0</v>
      </c>
      <c r="I18" s="32">
        <v>0</v>
      </c>
    </row>
    <row r="19" spans="1:9" x14ac:dyDescent="0.25">
      <c r="A19" s="44"/>
      <c r="B19" s="45" t="s">
        <v>12</v>
      </c>
      <c r="C19" s="46">
        <f t="shared" ref="C19:D19" si="3">SUM(C18)</f>
        <v>181780.81</v>
      </c>
      <c r="D19" s="46">
        <f t="shared" si="3"/>
        <v>376782.65</v>
      </c>
      <c r="E19" s="46">
        <f t="shared" ref="E19:I19" si="4">SUM(E18)</f>
        <v>30000</v>
      </c>
      <c r="F19" s="46">
        <f t="shared" si="4"/>
        <v>210753.11</v>
      </c>
      <c r="G19" s="46">
        <f t="shared" si="4"/>
        <v>130000</v>
      </c>
      <c r="H19" s="46">
        <f t="shared" si="4"/>
        <v>0</v>
      </c>
      <c r="I19" s="46">
        <f t="shared" si="4"/>
        <v>0</v>
      </c>
    </row>
    <row r="20" spans="1:9" x14ac:dyDescent="0.25">
      <c r="A20" s="40"/>
      <c r="B20" s="26"/>
      <c r="C20" s="34"/>
      <c r="D20" s="34"/>
      <c r="E20" s="32"/>
      <c r="F20" s="34"/>
      <c r="G20" s="32"/>
      <c r="H20" s="32"/>
      <c r="I20" s="32"/>
    </row>
    <row r="21" spans="1:9" x14ac:dyDescent="0.25">
      <c r="A21" s="40"/>
      <c r="B21" s="26"/>
      <c r="C21" s="34"/>
      <c r="D21" s="34"/>
      <c r="E21" s="32"/>
      <c r="F21" s="34"/>
      <c r="G21" s="32"/>
      <c r="H21" s="32"/>
      <c r="I21" s="32"/>
    </row>
    <row r="22" spans="1:9" x14ac:dyDescent="0.25">
      <c r="A22" s="47"/>
      <c r="B22" s="48" t="s">
        <v>13</v>
      </c>
      <c r="C22" s="49">
        <f t="shared" ref="C22:D22" si="5">SUM(C10+C15+C19)</f>
        <v>2105789.9699999997</v>
      </c>
      <c r="D22" s="49">
        <f t="shared" si="5"/>
        <v>2507484.1499999994</v>
      </c>
      <c r="E22" s="49">
        <f t="shared" ref="E22:I22" si="6">SUM(E10+E15+E19)</f>
        <v>2075097</v>
      </c>
      <c r="F22" s="49">
        <f t="shared" si="6"/>
        <v>2452131.36</v>
      </c>
      <c r="G22" s="49">
        <f t="shared" si="6"/>
        <v>2300704</v>
      </c>
      <c r="H22" s="49">
        <f t="shared" si="6"/>
        <v>2205054</v>
      </c>
      <c r="I22" s="49">
        <f t="shared" si="6"/>
        <v>2237054</v>
      </c>
    </row>
    <row r="32" spans="1:9" ht="15.75" thickBot="1" x14ac:dyDescent="0.3"/>
    <row r="33" spans="1:17" ht="15.75" x14ac:dyDescent="0.25">
      <c r="A33" s="1"/>
      <c r="B33" s="2" t="s">
        <v>65</v>
      </c>
      <c r="C33" s="3"/>
      <c r="D33" s="4"/>
      <c r="E33" s="5"/>
      <c r="F33" s="6"/>
      <c r="G33" s="7" t="s">
        <v>34</v>
      </c>
      <c r="H33" s="7"/>
      <c r="I33" s="8"/>
      <c r="K33" s="80" t="s">
        <v>35</v>
      </c>
      <c r="L33" s="52">
        <v>2020</v>
      </c>
      <c r="M33" s="52">
        <v>2021</v>
      </c>
      <c r="N33" s="53">
        <v>2022</v>
      </c>
      <c r="O33" s="52" t="s">
        <v>36</v>
      </c>
      <c r="P33" s="52" t="s">
        <v>37</v>
      </c>
      <c r="Q33" s="52" t="s">
        <v>38</v>
      </c>
    </row>
    <row r="34" spans="1:17" ht="15.75" thickBot="1" x14ac:dyDescent="0.3">
      <c r="A34" s="9"/>
      <c r="B34" s="10"/>
      <c r="C34" s="10"/>
      <c r="D34" s="11"/>
      <c r="E34" s="11"/>
      <c r="F34" s="12"/>
      <c r="G34" s="13"/>
      <c r="H34" s="13"/>
      <c r="I34" s="14"/>
      <c r="K34" s="81"/>
      <c r="L34" s="54" t="s">
        <v>39</v>
      </c>
      <c r="M34" s="54" t="s">
        <v>39</v>
      </c>
      <c r="N34" s="55" t="s">
        <v>39</v>
      </c>
      <c r="O34" s="54" t="s">
        <v>39</v>
      </c>
      <c r="P34" s="54" t="s">
        <v>39</v>
      </c>
      <c r="Q34" s="54" t="s">
        <v>39</v>
      </c>
    </row>
    <row r="35" spans="1:17" ht="15.75" thickBot="1" x14ac:dyDescent="0.3">
      <c r="A35" s="15"/>
      <c r="B35" s="16"/>
      <c r="C35" s="16"/>
      <c r="D35" s="17"/>
      <c r="E35" s="17"/>
      <c r="F35" s="18"/>
      <c r="G35" s="19"/>
      <c r="H35" s="19"/>
      <c r="I35" s="19"/>
      <c r="K35" s="56" t="s">
        <v>40</v>
      </c>
      <c r="L35" s="58">
        <v>2170704</v>
      </c>
      <c r="M35" s="59">
        <v>2205054</v>
      </c>
      <c r="N35" s="59">
        <v>2237054</v>
      </c>
      <c r="O35" s="59"/>
      <c r="P35" s="59"/>
      <c r="Q35" s="59"/>
    </row>
    <row r="36" spans="1:17" ht="23.25" thickTop="1" x14ac:dyDescent="0.25">
      <c r="A36" s="20" t="s">
        <v>14</v>
      </c>
      <c r="B36" s="21"/>
      <c r="C36" s="22" t="s">
        <v>28</v>
      </c>
      <c r="D36" s="22" t="s">
        <v>31</v>
      </c>
      <c r="E36" s="22" t="s">
        <v>32</v>
      </c>
      <c r="F36" s="22" t="s">
        <v>33</v>
      </c>
      <c r="G36" s="23" t="s">
        <v>1</v>
      </c>
      <c r="H36" s="24" t="s">
        <v>29</v>
      </c>
      <c r="I36" s="24" t="s">
        <v>30</v>
      </c>
      <c r="K36" s="56" t="s">
        <v>41</v>
      </c>
      <c r="L36" s="60">
        <v>0</v>
      </c>
      <c r="M36" s="60">
        <v>0</v>
      </c>
      <c r="N36" s="61">
        <v>0</v>
      </c>
      <c r="O36" s="60"/>
      <c r="P36" s="60"/>
      <c r="Q36" s="60"/>
    </row>
    <row r="37" spans="1:17" x14ac:dyDescent="0.25">
      <c r="A37" s="25"/>
      <c r="B37" s="26"/>
      <c r="C37" s="27"/>
      <c r="D37" s="27"/>
      <c r="E37" s="26"/>
      <c r="F37" s="27"/>
      <c r="G37" s="26"/>
      <c r="H37" s="27"/>
      <c r="I37" s="27"/>
      <c r="K37" s="56" t="s">
        <v>42</v>
      </c>
      <c r="L37" s="60">
        <v>130000</v>
      </c>
      <c r="M37" s="60">
        <v>0</v>
      </c>
      <c r="N37" s="61">
        <v>0</v>
      </c>
      <c r="O37" s="62"/>
      <c r="P37" s="62"/>
      <c r="Q37" s="62"/>
    </row>
    <row r="38" spans="1:17" x14ac:dyDescent="0.25">
      <c r="A38" s="28"/>
      <c r="B38" s="39" t="s">
        <v>15</v>
      </c>
      <c r="C38" s="30"/>
      <c r="D38" s="30"/>
      <c r="E38" s="30"/>
      <c r="F38" s="30"/>
      <c r="G38" s="30"/>
      <c r="H38" s="30"/>
      <c r="I38" s="30"/>
      <c r="K38" s="56"/>
      <c r="L38" s="60"/>
      <c r="M38" s="60"/>
      <c r="N38" s="61"/>
      <c r="O38" s="62"/>
      <c r="P38" s="62"/>
      <c r="Q38" s="62"/>
    </row>
    <row r="39" spans="1:17" x14ac:dyDescent="0.25">
      <c r="A39" s="31" t="s">
        <v>16</v>
      </c>
      <c r="B39" s="26" t="s">
        <v>17</v>
      </c>
      <c r="C39" s="32">
        <v>131422.47</v>
      </c>
      <c r="D39" s="32">
        <v>137899.60999999999</v>
      </c>
      <c r="E39" s="32">
        <v>164320</v>
      </c>
      <c r="F39" s="32">
        <v>164320</v>
      </c>
      <c r="G39" s="32">
        <v>172879</v>
      </c>
      <c r="H39" s="32">
        <v>169449</v>
      </c>
      <c r="I39" s="32">
        <v>169449</v>
      </c>
      <c r="K39" s="56" t="s">
        <v>43</v>
      </c>
      <c r="L39" s="60">
        <f>SUM(L41:L53)</f>
        <v>824834</v>
      </c>
      <c r="M39" s="60">
        <f t="shared" ref="M39:N39" si="7">SUM(M41:M53)</f>
        <v>802974</v>
      </c>
      <c r="N39" s="61">
        <f t="shared" si="7"/>
        <v>802974</v>
      </c>
      <c r="O39" s="60">
        <f>SUM(O41:O53)</f>
        <v>307000</v>
      </c>
      <c r="P39" s="60">
        <f>SUM(P41:P53)</f>
        <v>0</v>
      </c>
      <c r="Q39" s="60">
        <f>SUM(Q41:Q53)</f>
        <v>0</v>
      </c>
    </row>
    <row r="40" spans="1:17" x14ac:dyDescent="0.25">
      <c r="A40" s="33">
        <v>620</v>
      </c>
      <c r="B40" s="26" t="s">
        <v>18</v>
      </c>
      <c r="C40" s="34">
        <v>51209.919999999998</v>
      </c>
      <c r="D40" s="34">
        <v>54417.67</v>
      </c>
      <c r="E40" s="32">
        <v>61144</v>
      </c>
      <c r="F40" s="34">
        <v>57000</v>
      </c>
      <c r="G40" s="32">
        <v>66674</v>
      </c>
      <c r="H40" s="32">
        <v>65451</v>
      </c>
      <c r="I40" s="32">
        <v>65451</v>
      </c>
      <c r="K40" s="63" t="s">
        <v>44</v>
      </c>
      <c r="L40" s="63"/>
      <c r="M40" s="63"/>
      <c r="N40" s="64"/>
      <c r="O40" s="63"/>
      <c r="P40" s="63"/>
      <c r="Q40" s="63"/>
    </row>
    <row r="41" spans="1:17" x14ac:dyDescent="0.25">
      <c r="A41" s="33">
        <v>630</v>
      </c>
      <c r="B41" s="26" t="s">
        <v>19</v>
      </c>
      <c r="C41" s="34">
        <v>210521.43</v>
      </c>
      <c r="D41" s="34">
        <v>244002.81</v>
      </c>
      <c r="E41" s="32">
        <v>293749</v>
      </c>
      <c r="F41" s="34">
        <v>369030</v>
      </c>
      <c r="G41" s="32">
        <v>311897</v>
      </c>
      <c r="H41" s="32">
        <v>297691</v>
      </c>
      <c r="I41" s="32">
        <v>297691</v>
      </c>
      <c r="K41" s="63" t="s">
        <v>45</v>
      </c>
      <c r="L41" s="65">
        <v>96160</v>
      </c>
      <c r="M41" s="65">
        <v>91660</v>
      </c>
      <c r="N41" s="66">
        <v>91660</v>
      </c>
      <c r="O41" s="63">
        <v>7000</v>
      </c>
      <c r="P41" s="63"/>
      <c r="Q41" s="63"/>
    </row>
    <row r="42" spans="1:17" x14ac:dyDescent="0.25">
      <c r="A42" s="33">
        <v>640</v>
      </c>
      <c r="B42" s="26" t="s">
        <v>20</v>
      </c>
      <c r="C42" s="34">
        <v>184926.21</v>
      </c>
      <c r="D42" s="34">
        <v>201503.3</v>
      </c>
      <c r="E42" s="32">
        <v>253700</v>
      </c>
      <c r="F42" s="34">
        <v>220000</v>
      </c>
      <c r="G42" s="32">
        <v>264900</v>
      </c>
      <c r="H42" s="32">
        <v>261900</v>
      </c>
      <c r="I42" s="32">
        <v>261900</v>
      </c>
      <c r="K42" s="63" t="s">
        <v>46</v>
      </c>
      <c r="L42" s="65">
        <v>9100</v>
      </c>
      <c r="M42" s="65">
        <v>9100</v>
      </c>
      <c r="N42" s="65">
        <v>9100</v>
      </c>
      <c r="O42" s="63"/>
      <c r="P42" s="63"/>
      <c r="Q42" s="63"/>
    </row>
    <row r="43" spans="1:17" x14ac:dyDescent="0.25">
      <c r="A43" s="33">
        <v>650</v>
      </c>
      <c r="B43" s="26" t="s">
        <v>21</v>
      </c>
      <c r="C43" s="34">
        <v>4252.83</v>
      </c>
      <c r="D43" s="34">
        <v>4082.35</v>
      </c>
      <c r="E43" s="32">
        <v>3849</v>
      </c>
      <c r="F43" s="34">
        <v>3651</v>
      </c>
      <c r="G43" s="32">
        <v>3651</v>
      </c>
      <c r="H43" s="32">
        <v>3432</v>
      </c>
      <c r="I43" s="32">
        <v>3203</v>
      </c>
      <c r="K43" s="63" t="s">
        <v>47</v>
      </c>
      <c r="L43" s="65">
        <v>80493</v>
      </c>
      <c r="M43" s="65">
        <v>75493</v>
      </c>
      <c r="N43" s="66">
        <v>75493</v>
      </c>
      <c r="O43" s="63">
        <v>125000</v>
      </c>
      <c r="P43" s="63"/>
      <c r="Q43" s="63"/>
    </row>
    <row r="44" spans="1:17" x14ac:dyDescent="0.25">
      <c r="A44" s="35"/>
      <c r="B44" s="36" t="s">
        <v>22</v>
      </c>
      <c r="C44" s="37">
        <f t="shared" ref="C44:D44" si="8">SUM(C39:C43)</f>
        <v>582332.86</v>
      </c>
      <c r="D44" s="37">
        <f t="shared" si="8"/>
        <v>641905.73999999987</v>
      </c>
      <c r="E44" s="37">
        <f t="shared" ref="E44:I44" si="9">SUM(E39:E43)</f>
        <v>776762</v>
      </c>
      <c r="F44" s="37">
        <f t="shared" si="9"/>
        <v>814001</v>
      </c>
      <c r="G44" s="37">
        <f t="shared" si="9"/>
        <v>820001</v>
      </c>
      <c r="H44" s="37">
        <f t="shared" si="9"/>
        <v>797923</v>
      </c>
      <c r="I44" s="37">
        <f t="shared" si="9"/>
        <v>797694</v>
      </c>
      <c r="K44" s="63" t="s">
        <v>48</v>
      </c>
      <c r="L44" s="67">
        <v>212670</v>
      </c>
      <c r="M44" s="67">
        <v>210870</v>
      </c>
      <c r="N44" s="67">
        <v>210870</v>
      </c>
      <c r="O44" s="63">
        <v>10000</v>
      </c>
      <c r="P44" s="63"/>
      <c r="Q44" s="63"/>
    </row>
    <row r="45" spans="1:17" x14ac:dyDescent="0.25">
      <c r="A45" s="31"/>
      <c r="B45" s="26"/>
      <c r="C45" s="34"/>
      <c r="D45" s="34"/>
      <c r="E45" s="32"/>
      <c r="F45" s="34"/>
      <c r="G45" s="32"/>
      <c r="H45" s="32"/>
      <c r="I45" s="32"/>
      <c r="K45" s="63" t="s">
        <v>49</v>
      </c>
      <c r="L45" s="65">
        <v>25770</v>
      </c>
      <c r="M45" s="65">
        <v>25770</v>
      </c>
      <c r="N45" s="66">
        <v>25770</v>
      </c>
      <c r="O45" s="63">
        <v>55000</v>
      </c>
      <c r="P45" s="63"/>
      <c r="Q45" s="63"/>
    </row>
    <row r="46" spans="1:17" x14ac:dyDescent="0.25">
      <c r="A46" s="38"/>
      <c r="B46" s="39" t="s">
        <v>23</v>
      </c>
      <c r="C46" s="30"/>
      <c r="D46" s="30"/>
      <c r="E46" s="30"/>
      <c r="F46" s="30"/>
      <c r="G46" s="30"/>
      <c r="H46" s="30"/>
      <c r="I46" s="30"/>
      <c r="K46" s="63" t="s">
        <v>50</v>
      </c>
      <c r="L46" s="65">
        <v>75059</v>
      </c>
      <c r="M46" s="65">
        <v>75059</v>
      </c>
      <c r="N46" s="66">
        <v>75059</v>
      </c>
      <c r="O46" s="63">
        <v>10000</v>
      </c>
      <c r="P46" s="63"/>
      <c r="Q46" s="63"/>
    </row>
    <row r="47" spans="1:17" x14ac:dyDescent="0.25">
      <c r="A47" s="40">
        <v>710</v>
      </c>
      <c r="B47" s="26" t="s">
        <v>24</v>
      </c>
      <c r="C47" s="34">
        <v>415441.42</v>
      </c>
      <c r="D47" s="34">
        <v>683485.44</v>
      </c>
      <c r="E47" s="32">
        <v>220784</v>
      </c>
      <c r="F47" s="34">
        <v>189781</v>
      </c>
      <c r="G47" s="32">
        <v>307000</v>
      </c>
      <c r="H47" s="32">
        <v>0</v>
      </c>
      <c r="I47" s="32">
        <v>0</v>
      </c>
      <c r="K47" s="63" t="s">
        <v>51</v>
      </c>
      <c r="L47" s="65">
        <v>25000</v>
      </c>
      <c r="M47" s="65">
        <v>25000</v>
      </c>
      <c r="N47" s="66">
        <v>25000</v>
      </c>
      <c r="O47" s="63">
        <v>85000</v>
      </c>
      <c r="P47" s="63"/>
      <c r="Q47" s="63"/>
    </row>
    <row r="48" spans="1:17" x14ac:dyDescent="0.25">
      <c r="A48" s="35"/>
      <c r="B48" s="36" t="s">
        <v>25</v>
      </c>
      <c r="C48" s="37">
        <f t="shared" ref="C48:D48" si="10">SUM(C47)</f>
        <v>415441.42</v>
      </c>
      <c r="D48" s="37">
        <f t="shared" si="10"/>
        <v>683485.44</v>
      </c>
      <c r="E48" s="37">
        <f t="shared" ref="E48:I48" si="11">SUM(E47)</f>
        <v>220784</v>
      </c>
      <c r="F48" s="37">
        <f t="shared" si="11"/>
        <v>189781</v>
      </c>
      <c r="G48" s="37">
        <f t="shared" si="11"/>
        <v>307000</v>
      </c>
      <c r="H48" s="37">
        <f t="shared" si="11"/>
        <v>0</v>
      </c>
      <c r="I48" s="37">
        <f t="shared" si="11"/>
        <v>0</v>
      </c>
      <c r="K48" s="63" t="s">
        <v>52</v>
      </c>
      <c r="L48" s="65">
        <v>0</v>
      </c>
      <c r="M48" s="65">
        <v>0</v>
      </c>
      <c r="N48" s="66">
        <v>0</v>
      </c>
      <c r="O48" s="65"/>
      <c r="P48" s="65"/>
      <c r="Q48" s="65"/>
    </row>
    <row r="49" spans="1:17" x14ac:dyDescent="0.25">
      <c r="A49" s="40"/>
      <c r="B49" s="26"/>
      <c r="C49" s="34"/>
      <c r="D49" s="34"/>
      <c r="E49" s="32"/>
      <c r="F49" s="34"/>
      <c r="G49" s="32"/>
      <c r="H49" s="32"/>
      <c r="I49" s="32"/>
      <c r="K49" s="63" t="s">
        <v>53</v>
      </c>
      <c r="L49" s="65">
        <v>59700</v>
      </c>
      <c r="M49" s="65">
        <v>53200</v>
      </c>
      <c r="N49" s="66">
        <v>53200</v>
      </c>
      <c r="O49" s="65">
        <v>15000</v>
      </c>
      <c r="P49" s="65"/>
      <c r="Q49" s="65"/>
    </row>
    <row r="50" spans="1:17" x14ac:dyDescent="0.25">
      <c r="A50" s="41"/>
      <c r="B50" s="51" t="s">
        <v>10</v>
      </c>
      <c r="C50" s="43"/>
      <c r="D50" s="43"/>
      <c r="E50" s="43"/>
      <c r="F50" s="43"/>
      <c r="G50" s="43"/>
      <c r="H50" s="43"/>
      <c r="I50" s="43"/>
      <c r="K50" s="63" t="s">
        <v>54</v>
      </c>
      <c r="L50" s="65">
        <v>36500</v>
      </c>
      <c r="M50" s="65">
        <v>35000</v>
      </c>
      <c r="N50" s="66">
        <v>35000</v>
      </c>
      <c r="O50" s="63"/>
      <c r="P50" s="63"/>
      <c r="Q50" s="63"/>
    </row>
    <row r="51" spans="1:17" x14ac:dyDescent="0.25">
      <c r="A51" s="40">
        <v>800</v>
      </c>
      <c r="B51" s="26" t="s">
        <v>26</v>
      </c>
      <c r="C51" s="34">
        <v>4210.7700000000004</v>
      </c>
      <c r="D51" s="34">
        <v>19393.25</v>
      </c>
      <c r="E51" s="32">
        <v>4831</v>
      </c>
      <c r="F51" s="34">
        <v>15231</v>
      </c>
      <c r="G51" s="32">
        <v>4833</v>
      </c>
      <c r="H51" s="32">
        <v>5051</v>
      </c>
      <c r="I51" s="32">
        <v>5280</v>
      </c>
      <c r="K51" s="63" t="s">
        <v>55</v>
      </c>
      <c r="L51" s="65">
        <v>28779</v>
      </c>
      <c r="M51" s="65">
        <v>28779</v>
      </c>
      <c r="N51" s="66">
        <v>28779</v>
      </c>
      <c r="O51" s="63"/>
      <c r="P51" s="63"/>
      <c r="Q51" s="63"/>
    </row>
    <row r="52" spans="1:17" x14ac:dyDescent="0.25">
      <c r="A52" s="44"/>
      <c r="B52" s="45" t="s">
        <v>12</v>
      </c>
      <c r="C52" s="46">
        <f t="shared" ref="C52:D52" si="12">SUM(C51)</f>
        <v>4210.7700000000004</v>
      </c>
      <c r="D52" s="46">
        <f t="shared" si="12"/>
        <v>19393.25</v>
      </c>
      <c r="E52" s="46">
        <f t="shared" ref="E52:I52" si="13">SUM(E51)</f>
        <v>4831</v>
      </c>
      <c r="F52" s="46">
        <f t="shared" si="13"/>
        <v>15231</v>
      </c>
      <c r="G52" s="46">
        <f t="shared" si="13"/>
        <v>4833</v>
      </c>
      <c r="H52" s="46">
        <f t="shared" si="13"/>
        <v>5051</v>
      </c>
      <c r="I52" s="46">
        <f t="shared" si="13"/>
        <v>5280</v>
      </c>
      <c r="K52" s="63" t="s">
        <v>56</v>
      </c>
      <c r="L52" s="65">
        <v>22927</v>
      </c>
      <c r="M52" s="65">
        <v>20427</v>
      </c>
      <c r="N52" s="66">
        <v>20427</v>
      </c>
      <c r="O52" s="63"/>
      <c r="P52" s="63"/>
      <c r="Q52" s="63"/>
    </row>
    <row r="53" spans="1:17" x14ac:dyDescent="0.25">
      <c r="A53" s="40"/>
      <c r="B53" s="26"/>
      <c r="C53" s="34"/>
      <c r="D53" s="34"/>
      <c r="E53" s="32"/>
      <c r="F53" s="34"/>
      <c r="G53" s="32"/>
      <c r="H53" s="32"/>
      <c r="I53" s="32"/>
      <c r="K53" s="63" t="s">
        <v>57</v>
      </c>
      <c r="L53" s="65">
        <v>152676</v>
      </c>
      <c r="M53" s="65">
        <v>152616</v>
      </c>
      <c r="N53" s="66">
        <v>152616</v>
      </c>
      <c r="O53" s="63"/>
      <c r="P53" s="63"/>
      <c r="Q53" s="63"/>
    </row>
    <row r="54" spans="1:17" x14ac:dyDescent="0.25">
      <c r="A54" s="40"/>
      <c r="B54" s="26"/>
      <c r="C54" s="34"/>
      <c r="D54" s="34"/>
      <c r="E54" s="32"/>
      <c r="F54" s="34"/>
      <c r="G54" s="32"/>
      <c r="H54" s="32"/>
      <c r="I54" s="32"/>
      <c r="K54" s="63"/>
      <c r="L54" s="65"/>
      <c r="M54" s="65"/>
      <c r="N54" s="66"/>
      <c r="O54" s="65"/>
      <c r="P54" s="65"/>
      <c r="Q54" s="65"/>
    </row>
    <row r="55" spans="1:17" ht="15.75" thickBot="1" x14ac:dyDescent="0.3">
      <c r="A55" s="47"/>
      <c r="B55" s="48" t="s">
        <v>27</v>
      </c>
      <c r="C55" s="49">
        <f t="shared" ref="C55:D55" si="14">SUM(C44+C48+C52)</f>
        <v>1001985.05</v>
      </c>
      <c r="D55" s="49">
        <f t="shared" si="14"/>
        <v>1344784.4299999997</v>
      </c>
      <c r="E55" s="49">
        <f t="shared" ref="E55:I55" si="15">SUM(E44+E48+E52)</f>
        <v>1002377</v>
      </c>
      <c r="F55" s="49">
        <f t="shared" si="15"/>
        <v>1019013</v>
      </c>
      <c r="G55" s="49">
        <f t="shared" si="15"/>
        <v>1131834</v>
      </c>
      <c r="H55" s="49">
        <f t="shared" si="15"/>
        <v>802974</v>
      </c>
      <c r="I55" s="49">
        <f t="shared" si="15"/>
        <v>802974</v>
      </c>
      <c r="K55" s="56" t="s">
        <v>58</v>
      </c>
      <c r="L55" s="68">
        <f>SUM(L35:L37)</f>
        <v>2300704</v>
      </c>
      <c r="M55" s="69">
        <f>SUM(M35:M35)</f>
        <v>2205054</v>
      </c>
      <c r="N55" s="69">
        <f>SUM(N35:N35)</f>
        <v>2237054</v>
      </c>
      <c r="O55" s="68">
        <f>SUM(O35:O35)</f>
        <v>0</v>
      </c>
      <c r="P55" s="68">
        <f>SUM(P35:P35)</f>
        <v>0</v>
      </c>
      <c r="Q55" s="68">
        <f>SUM(Q35:Q35)</f>
        <v>0</v>
      </c>
    </row>
    <row r="56" spans="1:17" ht="15.75" thickTop="1" x14ac:dyDescent="0.25">
      <c r="A56" s="50"/>
      <c r="B56" s="50"/>
      <c r="C56" s="50"/>
      <c r="D56" s="50"/>
      <c r="E56" s="50"/>
      <c r="F56" s="50"/>
      <c r="G56" s="50"/>
      <c r="H56" s="50"/>
      <c r="I56" s="50"/>
      <c r="K56" s="56" t="s">
        <v>59</v>
      </c>
      <c r="L56" s="70">
        <f>SUM(L39+O56)</f>
        <v>1131834</v>
      </c>
      <c r="M56" s="70">
        <f>SUM(M39+P56)</f>
        <v>802974</v>
      </c>
      <c r="N56" s="70">
        <f>SUM(N39+Q56)</f>
        <v>802974</v>
      </c>
      <c r="O56" s="71">
        <f>O41+O42+O43+O44+O45+O46+O47+O48+O49+O50+O51+O52+O53</f>
        <v>307000</v>
      </c>
      <c r="P56" s="71">
        <f>P41+P42+P43+P44+P45+P46+P47+P48+P49+P50+P51+P52+P53</f>
        <v>0</v>
      </c>
      <c r="Q56" s="71">
        <f>Q41+Q42+Q43+Q44+Q45+Q46+Q47+Q48+Q49+Q50+Q51+Q52+Q53</f>
        <v>0</v>
      </c>
    </row>
    <row r="57" spans="1:17" x14ac:dyDescent="0.25">
      <c r="A57" s="50"/>
      <c r="B57" s="50"/>
      <c r="C57" s="50"/>
      <c r="D57" s="50"/>
      <c r="E57" s="50"/>
      <c r="F57" s="50"/>
      <c r="G57" s="50"/>
      <c r="H57" s="50"/>
      <c r="I57" s="50"/>
      <c r="K57" s="63"/>
      <c r="L57" s="72"/>
      <c r="M57" s="72"/>
      <c r="N57" s="73"/>
      <c r="O57" s="72"/>
      <c r="P57" s="72"/>
      <c r="Q57" s="72"/>
    </row>
    <row r="58" spans="1:17" x14ac:dyDescent="0.25">
      <c r="A58" s="50"/>
      <c r="B58" s="50"/>
      <c r="C58" s="50"/>
      <c r="D58" s="50"/>
      <c r="E58" s="50"/>
      <c r="F58" s="50"/>
      <c r="G58" s="50"/>
      <c r="H58" s="50"/>
      <c r="I58" s="50"/>
      <c r="K58" s="56"/>
      <c r="L58" s="57"/>
      <c r="M58" s="57"/>
      <c r="N58" s="74"/>
      <c r="O58" s="57"/>
      <c r="P58" s="57"/>
      <c r="Q58" s="57"/>
    </row>
    <row r="59" spans="1:17" x14ac:dyDescent="0.25">
      <c r="K59" s="56" t="s">
        <v>60</v>
      </c>
      <c r="L59" s="59">
        <v>135960</v>
      </c>
      <c r="M59" s="59"/>
      <c r="N59" s="75"/>
      <c r="O59" s="76"/>
      <c r="P59" s="76"/>
      <c r="Q59" s="72"/>
    </row>
    <row r="60" spans="1:17" x14ac:dyDescent="0.25">
      <c r="K60" s="63" t="s">
        <v>61</v>
      </c>
      <c r="L60" s="72">
        <v>273162</v>
      </c>
      <c r="M60" s="77"/>
      <c r="N60" s="77"/>
      <c r="O60" s="72"/>
      <c r="P60" s="72"/>
      <c r="Q60" s="72"/>
    </row>
    <row r="61" spans="1:17" x14ac:dyDescent="0.25">
      <c r="K61" s="63" t="s">
        <v>62</v>
      </c>
      <c r="L61" s="72">
        <v>1022630</v>
      </c>
      <c r="M61" s="72"/>
      <c r="N61" s="72"/>
      <c r="O61" s="65">
        <v>0</v>
      </c>
      <c r="P61" s="65">
        <v>0</v>
      </c>
      <c r="Q61" s="65">
        <v>0</v>
      </c>
    </row>
    <row r="62" spans="1:17" ht="15.75" x14ac:dyDescent="0.25">
      <c r="K62" s="78" t="s">
        <v>63</v>
      </c>
      <c r="L62" s="79">
        <f>SUM(L35+L36+L37-L56+L59-L61)-L60</f>
        <v>9038</v>
      </c>
      <c r="M62" s="70"/>
      <c r="N62" s="70"/>
    </row>
  </sheetData>
  <mergeCells count="1">
    <mergeCell ref="K33:K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renata.stasakova</dc:creator>
  <cp:lastModifiedBy>katarina.rejdugova</cp:lastModifiedBy>
  <cp:lastPrinted>2019-11-21T09:35:37Z</cp:lastPrinted>
  <dcterms:created xsi:type="dcterms:W3CDTF">2018-01-04T08:18:57Z</dcterms:created>
  <dcterms:modified xsi:type="dcterms:W3CDTF">2019-12-18T07:08:15Z</dcterms:modified>
</cp:coreProperties>
</file>